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<sst xmlns="http://schemas.openxmlformats.org/spreadsheetml/2006/main" count="68" uniqueCount="39">
  <si>
    <t>Stat Points</t>
  </si>
  <si>
    <t>Bonus Points</t>
  </si>
  <si>
    <t>ER</t>
  </si>
  <si>
    <t>Growth Points</t>
  </si>
  <si>
    <t>Proficiency Points</t>
  </si>
  <si>
    <t>AR</t>
  </si>
  <si>
    <t>Level</t>
  </si>
  <si>
    <t>Base</t>
  </si>
  <si>
    <t>Spent</t>
  </si>
  <si>
    <t>Current</t>
  </si>
  <si>
    <t>Total</t>
  </si>
  <si>
    <t>Grow</t>
  </si>
  <si>
    <t>SP</t>
  </si>
  <si>
    <t>GP</t>
  </si>
  <si>
    <t>BP</t>
  </si>
  <si>
    <t>HP</t>
  </si>
  <si>
    <t>Strength</t>
  </si>
  <si>
    <t>Magic</t>
  </si>
  <si>
    <t>Skill</t>
  </si>
  <si>
    <t>Speed</t>
  </si>
  <si>
    <t>Luck</t>
  </si>
  <si>
    <t>Defense</t>
  </si>
  <si>
    <t>Resistance</t>
  </si>
  <si>
    <t>Movement</t>
  </si>
  <si>
    <t>Rank</t>
  </si>
  <si>
    <r>
      <t>1</t>
    </r>
    <r>
      <rPr>
        <vertAlign val="superscript"/>
        <sz val="10"/>
        <rFont val="Arial"/>
        <family val="2"/>
      </rPr>
      <t>st</t>
    </r>
  </si>
  <si>
    <t>PP</t>
  </si>
  <si>
    <t>Sword</t>
  </si>
  <si>
    <t>Axe</t>
  </si>
  <si>
    <t>Spear</t>
  </si>
  <si>
    <t>Bow</t>
  </si>
  <si>
    <t>Fire</t>
  </si>
  <si>
    <t>Thunder</t>
  </si>
  <si>
    <t>Wind</t>
  </si>
  <si>
    <t>Light</t>
  </si>
  <si>
    <t>Dark</t>
  </si>
  <si>
    <t>Stave</t>
  </si>
  <si>
    <t>ABILITY PLACEHOLDER COSTS</t>
  </si>
  <si>
    <t>pRomo Points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</si>
</sst>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4">
    <font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6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1">
      <selection activeCell="F2" sqref="F2"/>
    </sheetView>
  </sheetViews>
  <sheetFormatPr defaultColWidth="12.57421875" defaultRowHeight="12.75"/>
  <cols>
    <col min="1" max="1" width="11.57421875" style="0" customWidth="1"/>
    <col min="2" max="2" width="5.8515625" style="0" customWidth="1"/>
    <col min="3" max="3" width="11.7109375" style="0" customWidth="1"/>
    <col min="4" max="4" width="3.57421875" style="0" customWidth="1"/>
    <col min="5" max="5" width="3.421875" style="0" customWidth="1"/>
    <col min="6" max="6" width="4.57421875" style="0" customWidth="1"/>
    <col min="7" max="7" width="6.28125" style="0" customWidth="1"/>
    <col min="8" max="8" width="5.8515625" style="0" customWidth="1"/>
    <col min="9" max="9" width="37.421875" style="0" customWidth="1"/>
    <col min="10" max="10" width="6.7109375" style="0" customWidth="1"/>
    <col min="11" max="16384" width="11.57421875" style="0" customWidth="1"/>
  </cols>
  <sheetData>
    <row r="1" spans="1:17" ht="12.75">
      <c r="A1" s="1" t="s">
        <v>0</v>
      </c>
      <c r="B1" s="1">
        <f>20-SUM(D6:D13)</f>
        <v>20</v>
      </c>
      <c r="C1" s="1" t="s">
        <v>1</v>
      </c>
      <c r="D1" s="1">
        <f>INT(B3/4)-SUM(F6:F13,F17:F26)</f>
        <v>1</v>
      </c>
      <c r="E1" s="1" t="s">
        <v>2</v>
      </c>
      <c r="F1" s="2">
        <f>G10+ROUNDUP(G11/5,0)</f>
        <v>4</v>
      </c>
      <c r="I1" s="3">
        <f>IF((B1)&lt;0,"TOO MANY STAT POINTS SPENT","")</f>
      </c>
      <c r="J1" s="3">
        <f>IF((D1)&lt;0,"TOO MANY BONUS POINTS SPENT","")</f>
      </c>
      <c r="K1" s="4"/>
      <c r="L1" s="4"/>
      <c r="M1" s="4"/>
      <c r="N1" s="4"/>
      <c r="O1" s="4"/>
      <c r="P1" s="4"/>
      <c r="Q1" s="4"/>
    </row>
    <row r="2" spans="1:17" ht="12.75">
      <c r="A2" t="s">
        <v>3</v>
      </c>
      <c r="B2" s="1">
        <f>32-SUM(E6:E13)-B30</f>
        <v>32</v>
      </c>
      <c r="C2" t="s">
        <v>4</v>
      </c>
      <c r="D2" s="2">
        <f>3-SUM(E17:E26,B29)</f>
        <v>3</v>
      </c>
      <c r="E2" t="s">
        <v>5</v>
      </c>
      <c r="F2" s="2">
        <f>G9+10</f>
        <v>13</v>
      </c>
      <c r="I2" s="3">
        <f>IF((B2)&lt;0,"TOO MANY GROWTH POINTS SPENT","")</f>
      </c>
      <c r="J2" s="3">
        <f>IF((D2)&lt;0,"TOO MANY PROFICENCY POINTS SPENT","")</f>
      </c>
      <c r="K2" s="4"/>
      <c r="L2" s="4"/>
      <c r="M2" s="4"/>
      <c r="N2" s="4"/>
      <c r="O2" s="4"/>
      <c r="P2" s="4"/>
      <c r="Q2" s="4"/>
    </row>
    <row r="3" spans="1:16" ht="12.75">
      <c r="A3" s="1" t="s">
        <v>6</v>
      </c>
      <c r="B3">
        <v>4</v>
      </c>
      <c r="I3" s="4"/>
      <c r="J3" s="4"/>
      <c r="K3" s="4"/>
      <c r="L3" s="4"/>
      <c r="M3" s="4"/>
      <c r="N3" s="4"/>
      <c r="O3" s="4"/>
      <c r="P3" s="4"/>
    </row>
    <row r="4" spans="2:16" ht="12.75">
      <c r="B4" t="s">
        <v>7</v>
      </c>
      <c r="D4" t="s">
        <v>8</v>
      </c>
      <c r="G4" t="s">
        <v>9</v>
      </c>
      <c r="I4" s="4"/>
      <c r="J4" s="4"/>
      <c r="K4" s="4"/>
      <c r="L4" s="4"/>
      <c r="M4" s="4"/>
      <c r="N4" s="4"/>
      <c r="O4" s="4"/>
      <c r="P4" s="4"/>
    </row>
    <row r="5" spans="2:16" ht="12.75"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10</v>
      </c>
      <c r="H5" t="s">
        <v>11</v>
      </c>
      <c r="I5" s="4"/>
      <c r="J5" s="4"/>
      <c r="K5" s="4"/>
      <c r="L5" s="4"/>
      <c r="M5" s="4"/>
      <c r="N5" s="4"/>
      <c r="O5" s="4"/>
      <c r="P5" s="4"/>
    </row>
    <row r="6" spans="1:17" ht="12.75">
      <c r="A6" t="s">
        <v>15</v>
      </c>
      <c r="B6">
        <v>24</v>
      </c>
      <c r="C6" s="5">
        <v>0.30000000000000004</v>
      </c>
      <c r="D6" s="1">
        <v>0</v>
      </c>
      <c r="E6">
        <v>0</v>
      </c>
      <c r="F6">
        <v>0</v>
      </c>
      <c r="G6" s="6">
        <f>MIN(80,INT((Sheet1!B6+Sheet1!D6*2)+(Sheet1!H6*(B$3-1)))+Sheet1!F6*2)</f>
        <v>24</v>
      </c>
      <c r="H6" s="5">
        <f>C6+E6/10</f>
        <v>0.30000000000000004</v>
      </c>
      <c r="I6" s="3">
        <f>IF((B6+D6)&gt;32,"STAT CAN NOT START HIGHER THAN 32","")</f>
      </c>
      <c r="J6" s="3">
        <f>IF((C6+E6*0.1)&gt;1,"GROWTH CAN NOT START HIGHER THAN 100%","")</f>
      </c>
      <c r="K6" s="4"/>
      <c r="L6" s="4"/>
      <c r="M6" s="4"/>
      <c r="N6" s="4"/>
      <c r="O6" s="4"/>
      <c r="P6" s="4"/>
      <c r="Q6" s="4"/>
    </row>
    <row r="7" spans="1:17" ht="12.75">
      <c r="A7" t="s">
        <v>16</v>
      </c>
      <c r="B7">
        <v>0</v>
      </c>
      <c r="C7" s="5">
        <v>0</v>
      </c>
      <c r="D7">
        <v>0</v>
      </c>
      <c r="E7">
        <v>0</v>
      </c>
      <c r="F7">
        <v>0</v>
      </c>
      <c r="G7" s="6">
        <f>MIN(40,INT((B7+D7)+(H7*(B$3-1)))+F7)</f>
        <v>0</v>
      </c>
      <c r="H7" s="5">
        <f>C7+E7/10</f>
        <v>0</v>
      </c>
      <c r="I7" s="3">
        <f>IF((B7+D7)&gt;8,"STAT CAN NOT START HIGHER THAN 8","")</f>
      </c>
      <c r="J7" s="3">
        <f>IF((C7+E7*0.1)&gt;0.5,"GROWTH CAN NOT START HIGHER THAN 50%","")</f>
      </c>
      <c r="K7" s="4"/>
      <c r="L7" s="4"/>
      <c r="M7" s="4"/>
      <c r="N7" s="4"/>
      <c r="O7" s="4"/>
      <c r="P7" s="4"/>
      <c r="Q7" s="4"/>
    </row>
    <row r="8" spans="1:17" ht="12.75">
      <c r="A8" t="s">
        <v>17</v>
      </c>
      <c r="B8">
        <v>0</v>
      </c>
      <c r="C8" s="5">
        <v>0</v>
      </c>
      <c r="D8">
        <v>0</v>
      </c>
      <c r="E8" s="1">
        <v>0</v>
      </c>
      <c r="F8">
        <v>0</v>
      </c>
      <c r="G8" s="6">
        <f>MIN(40,INT((B8+D8)+(H8*(B$3-1)))+F8)</f>
        <v>0</v>
      </c>
      <c r="H8" s="5">
        <f>C8+E8/10</f>
        <v>0</v>
      </c>
      <c r="I8" s="3">
        <f>IF((B8+D8)&gt;8,"STAT CAN NOT START HIGHER THAN 8","")</f>
      </c>
      <c r="J8" s="3">
        <f>IF((C8+E8*0.1)&gt;0.5,"GROWTH CAN NOT START HIGHER THAN 50%","")</f>
      </c>
      <c r="K8" s="4"/>
      <c r="L8" s="4"/>
      <c r="M8" s="4"/>
      <c r="N8" s="4"/>
      <c r="O8" s="4"/>
      <c r="P8" s="4"/>
      <c r="Q8" s="4"/>
    </row>
    <row r="9" spans="1:17" ht="12.75">
      <c r="A9" t="s">
        <v>18</v>
      </c>
      <c r="B9">
        <v>3</v>
      </c>
      <c r="C9" s="5">
        <v>0</v>
      </c>
      <c r="D9">
        <v>0</v>
      </c>
      <c r="E9">
        <v>0</v>
      </c>
      <c r="F9">
        <v>0</v>
      </c>
      <c r="G9" s="6">
        <f>MIN(40,INT((B9+D9)+(H9*(B$3-1)))+F9)</f>
        <v>3</v>
      </c>
      <c r="H9" s="5">
        <f>C9+E9/10</f>
        <v>0</v>
      </c>
      <c r="I9" s="3">
        <f>IF((B9+D9)&gt;8,"STAT CAN NOT START HIGHER THAN 8","")</f>
      </c>
      <c r="J9" s="3">
        <f>IF((C9+E9*0.1)&gt;0.5,"GROWTH CAN NOT START HIGHER THAN 50%","")</f>
      </c>
      <c r="K9" s="4"/>
      <c r="L9" s="4"/>
      <c r="M9" s="4"/>
      <c r="N9" s="4"/>
      <c r="O9" s="4"/>
      <c r="P9" s="4"/>
      <c r="Q9" s="4"/>
    </row>
    <row r="10" spans="1:17" ht="12.75">
      <c r="A10" t="s">
        <v>19</v>
      </c>
      <c r="B10">
        <v>3</v>
      </c>
      <c r="C10" s="5">
        <v>0</v>
      </c>
      <c r="D10">
        <v>0</v>
      </c>
      <c r="E10">
        <v>0</v>
      </c>
      <c r="F10">
        <v>0</v>
      </c>
      <c r="G10" s="6">
        <f>MIN(40,INT((B10+D10)+(H10*(B$3-1)))+F10)</f>
        <v>3</v>
      </c>
      <c r="H10" s="5">
        <f>C10+E10/10</f>
        <v>0</v>
      </c>
      <c r="I10" s="3">
        <f>IF((B10+D10)&gt;8,"STAT CAN NOT START HIGHER THAN 8","")</f>
      </c>
      <c r="J10" s="3">
        <f>IF((C10+E10*0.1)&gt;0.5,"GROWTH CAN NOT START HIGHER THAN 50%","")</f>
      </c>
      <c r="K10" s="4"/>
      <c r="L10" s="4"/>
      <c r="M10" s="4"/>
      <c r="N10" s="4"/>
      <c r="O10" s="4"/>
      <c r="P10" s="4"/>
      <c r="Q10" s="4"/>
    </row>
    <row r="11" spans="1:17" ht="12.75">
      <c r="A11" t="s">
        <v>20</v>
      </c>
      <c r="B11">
        <v>5</v>
      </c>
      <c r="C11" s="5">
        <v>0</v>
      </c>
      <c r="D11">
        <v>0</v>
      </c>
      <c r="E11">
        <v>0</v>
      </c>
      <c r="F11">
        <v>0</v>
      </c>
      <c r="G11" s="6">
        <f>MIN(40,INT((B11+D11)+(H11*(B$3-1)))+F11)</f>
        <v>5</v>
      </c>
      <c r="H11" s="5">
        <f>C11+E11/10</f>
        <v>0</v>
      </c>
      <c r="I11" s="3">
        <f>IF((B11+D11)&gt;8,"STAT CAN NOT START HIGHER THAN 8","")</f>
      </c>
      <c r="J11" s="3">
        <f>IF((C11+E11*0.1)&gt;0.5,"GROWTH CAN NOT START HIGHER THAN 50%","")</f>
      </c>
      <c r="K11" s="4"/>
      <c r="L11" s="4"/>
      <c r="M11" s="4"/>
      <c r="N11" s="4"/>
      <c r="O11" s="4"/>
      <c r="P11" s="4"/>
      <c r="Q11" s="4"/>
    </row>
    <row r="12" spans="1:17" ht="12.75">
      <c r="A12" t="s">
        <v>21</v>
      </c>
      <c r="B12">
        <v>1</v>
      </c>
      <c r="C12" s="5">
        <v>0</v>
      </c>
      <c r="D12">
        <v>0</v>
      </c>
      <c r="E12">
        <v>0</v>
      </c>
      <c r="F12">
        <v>0</v>
      </c>
      <c r="G12" s="6">
        <f>MIN(40,INT((B12+D12)+(H12*(B$3-1)))+F12)</f>
        <v>1</v>
      </c>
      <c r="H12" s="5">
        <f>C12+E12/10</f>
        <v>0</v>
      </c>
      <c r="I12" s="3">
        <f>IF((B12+D12)&gt;8,"STAT CAN NOT START HIGHER THAN 8","")</f>
      </c>
      <c r="J12" s="3">
        <f>IF((C12+E12*0.1)&gt;0.5,"GROWTH CAN NOT START HIGHER THAN 50%","")</f>
      </c>
      <c r="K12" s="4"/>
      <c r="L12" s="4"/>
      <c r="M12" s="4"/>
      <c r="N12" s="4"/>
      <c r="O12" s="4"/>
      <c r="P12" s="4"/>
      <c r="Q12" s="4"/>
    </row>
    <row r="13" spans="1:17" ht="12.75">
      <c r="A13" t="s">
        <v>22</v>
      </c>
      <c r="B13">
        <v>1</v>
      </c>
      <c r="C13" s="5">
        <v>0</v>
      </c>
      <c r="D13">
        <v>0</v>
      </c>
      <c r="E13">
        <v>0</v>
      </c>
      <c r="F13">
        <v>0</v>
      </c>
      <c r="G13" s="6">
        <f>MIN(40,INT((B13+D13)+(H13*(B$3-1)))+F13)</f>
        <v>1</v>
      </c>
      <c r="H13" s="5">
        <f>C13+E13/10</f>
        <v>0</v>
      </c>
      <c r="I13" s="3">
        <f>IF((B13+D13)&gt;8,"STAT CAN NOT START HIGHER THAN 8","")</f>
      </c>
      <c r="J13" s="3">
        <f>IF((C13+E13*0.1)&gt;0.5,"GROWTH CAN NOT START HIGHER THAN 50%","")</f>
      </c>
      <c r="K13" s="4"/>
      <c r="L13" s="4"/>
      <c r="M13" s="4"/>
      <c r="N13" s="4"/>
      <c r="O13" s="4"/>
      <c r="P13" s="4"/>
      <c r="Q13" s="4"/>
    </row>
    <row r="14" spans="1:16" ht="12.75">
      <c r="A14" t="s">
        <v>23</v>
      </c>
      <c r="B14">
        <v>5</v>
      </c>
      <c r="I14" s="4"/>
      <c r="J14" s="4"/>
      <c r="K14" s="4"/>
      <c r="L14" s="4"/>
      <c r="M14" s="4"/>
      <c r="N14" s="4"/>
      <c r="O14" s="4"/>
      <c r="P14" s="4"/>
    </row>
    <row r="15" spans="4:16" ht="12.75">
      <c r="D15" t="s">
        <v>8</v>
      </c>
      <c r="I15" s="4"/>
      <c r="J15" s="4"/>
      <c r="K15" s="4"/>
      <c r="L15" s="4"/>
      <c r="M15" s="4"/>
      <c r="N15" s="4"/>
      <c r="O15" s="4"/>
      <c r="P15" s="4"/>
    </row>
    <row r="16" spans="2:16" ht="12.75">
      <c r="B16" t="s">
        <v>24</v>
      </c>
      <c r="D16" t="s">
        <v>25</v>
      </c>
      <c r="E16" t="s">
        <v>26</v>
      </c>
      <c r="F16" t="s">
        <v>14</v>
      </c>
      <c r="I16" s="3">
        <f>IF(SUM(D17:D26)&gt;1,"YOU ONLY GET ONE FREE STARTING PROFFICENCY","")</f>
      </c>
      <c r="J16" s="4"/>
      <c r="K16" s="4"/>
      <c r="L16" s="4"/>
      <c r="M16" s="4"/>
      <c r="N16" s="4"/>
      <c r="O16" s="4"/>
      <c r="P16" s="4"/>
    </row>
    <row r="17" spans="1:10" ht="12.75">
      <c r="A17" t="s">
        <v>27</v>
      </c>
      <c r="B17">
        <f>IF(C17=0,"",IF(C17=1,"E",IF(C17=2,"D",IF(C17=3,"C",IF(C17=4,"B",IF(C17=5,"A",IF(C16=6,"S","ERR")))))))</f>
      </c>
      <c r="C17" s="7">
        <f>D17+E17+F17</f>
        <v>0</v>
      </c>
      <c r="D17">
        <v>0</v>
      </c>
      <c r="E17">
        <v>0</v>
      </c>
      <c r="F17">
        <v>0</v>
      </c>
      <c r="I17" s="1"/>
      <c r="J17" s="1"/>
    </row>
    <row r="18" spans="1:6" ht="12.75">
      <c r="A18" t="s">
        <v>28</v>
      </c>
      <c r="B18">
        <f>IF(C18=0,"",IF(C18=1,"E",IF(C18=2,"D",IF(C18=3,"C",IF(C18=4,"B",IF(C18=5,"A",IF(C17=6,"S","ERR")))))))</f>
      </c>
      <c r="C18" s="7">
        <f>D18+E18+F18</f>
        <v>0</v>
      </c>
      <c r="D18">
        <v>0</v>
      </c>
      <c r="E18">
        <v>0</v>
      </c>
      <c r="F18">
        <v>0</v>
      </c>
    </row>
    <row r="19" spans="1:6" ht="12.75">
      <c r="A19" t="s">
        <v>29</v>
      </c>
      <c r="B19">
        <f>IF(C19=0,"",IF(C19=1,"E",IF(C19=2,"D",IF(C19=3,"C",IF(C19=4,"B",IF(C19=5,"A",IF(C18=6,"S","ERR")))))))</f>
      </c>
      <c r="C19" s="7">
        <f>D19+E19+F19</f>
        <v>0</v>
      </c>
      <c r="D19">
        <v>0</v>
      </c>
      <c r="E19">
        <v>0</v>
      </c>
      <c r="F19">
        <v>0</v>
      </c>
    </row>
    <row r="20" spans="1:6" ht="12.75">
      <c r="A20" t="s">
        <v>30</v>
      </c>
      <c r="B20">
        <f>IF(C20=0,"",IF(C20=1,"E",IF(C20=2,"D",IF(C20=3,"C",IF(C20=4,"B",IF(C20=5,"A",IF(C19=6,"S","ERR")))))))</f>
      </c>
      <c r="C20" s="7">
        <f>D20+E20+F20</f>
        <v>0</v>
      </c>
      <c r="D20">
        <v>0</v>
      </c>
      <c r="E20">
        <v>0</v>
      </c>
      <c r="F20">
        <v>0</v>
      </c>
    </row>
    <row r="21" spans="1:6" ht="12.75">
      <c r="A21" t="s">
        <v>31</v>
      </c>
      <c r="B21">
        <f>IF(C21=0,"",IF(C21=1,"E",IF(C21=2,"D",IF(C21=3,"C",IF(C21=4,"B",IF(C21=5,"A",IF(C20=6,"S","ERR")))))))</f>
      </c>
      <c r="C21" s="7">
        <f>D21+E21+F21</f>
        <v>0</v>
      </c>
      <c r="D21">
        <v>0</v>
      </c>
      <c r="E21">
        <v>0</v>
      </c>
      <c r="F21">
        <v>0</v>
      </c>
    </row>
    <row r="22" spans="1:6" ht="12.75">
      <c r="A22" t="s">
        <v>32</v>
      </c>
      <c r="B22">
        <f>IF(C22=0,"",IF(C22=1,"E",IF(C22=2,"D",IF(C22=3,"C",IF(C22=4,"B",IF(C22=5,"A",IF(C21=6,"S","ERR")))))))</f>
      </c>
      <c r="C22" s="7">
        <f>D22+E22+F22</f>
        <v>0</v>
      </c>
      <c r="D22">
        <v>0</v>
      </c>
      <c r="E22">
        <v>0</v>
      </c>
      <c r="F22">
        <v>0</v>
      </c>
    </row>
    <row r="23" spans="1:6" ht="12.75">
      <c r="A23" t="s">
        <v>33</v>
      </c>
      <c r="B23">
        <f>IF(C23=0,"",IF(C23=1,"E",IF(C23=2,"D",IF(C23=3,"C",IF(C23=4,"B",IF(C23=5,"A",IF(C22=6,"S","ERR")))))))</f>
      </c>
      <c r="C23" s="7">
        <f>D23+E23+F23</f>
        <v>0</v>
      </c>
      <c r="D23">
        <v>0</v>
      </c>
      <c r="E23">
        <v>0</v>
      </c>
      <c r="F23">
        <v>0</v>
      </c>
    </row>
    <row r="24" spans="1:6" ht="12.75">
      <c r="A24" t="s">
        <v>34</v>
      </c>
      <c r="B24">
        <f>IF(C24=0,"",IF(C24=1,"E",IF(C24=2,"D",IF(C24=3,"C",IF(C24=4,"B",IF(C24=5,"A",IF(C23=6,"S","ERR")))))))</f>
      </c>
      <c r="C24" s="7">
        <f>D24+E24+F24</f>
        <v>0</v>
      </c>
      <c r="D24">
        <v>0</v>
      </c>
      <c r="E24">
        <v>0</v>
      </c>
      <c r="F24">
        <v>0</v>
      </c>
    </row>
    <row r="25" spans="1:6" ht="12.75">
      <c r="A25" t="s">
        <v>35</v>
      </c>
      <c r="B25">
        <f>IF(C25=0,"",IF(C25=1,"E",IF(C25=2,"D",IF(C25=3,"C",IF(C25=4,"B",IF(C25=5,"A",IF(C24=6,"S","ERR")))))))</f>
      </c>
      <c r="C25" s="7">
        <f>D25+E25+F25</f>
        <v>0</v>
      </c>
      <c r="D25">
        <v>0</v>
      </c>
      <c r="E25">
        <v>0</v>
      </c>
      <c r="F25">
        <v>0</v>
      </c>
    </row>
    <row r="26" spans="1:6" ht="12.75">
      <c r="A26" t="s">
        <v>36</v>
      </c>
      <c r="B26">
        <f>IF(C26=0,"",IF(C26=1,"E",IF(C26=2,"D",IF(C26=3,"C",IF(C26=4,"B",IF(C26=5,"A",IF(C25=6,"S","ERR")))))))</f>
      </c>
      <c r="C26" s="7">
        <f>D26+E26+F26</f>
        <v>0</v>
      </c>
      <c r="D26">
        <v>0</v>
      </c>
      <c r="E26">
        <v>0</v>
      </c>
      <c r="F26">
        <v>0</v>
      </c>
    </row>
    <row r="28" ht="12.75">
      <c r="A28" t="s">
        <v>37</v>
      </c>
    </row>
    <row r="29" spans="1:2" ht="12.75">
      <c r="A29" t="s">
        <v>26</v>
      </c>
      <c r="B29">
        <v>0</v>
      </c>
    </row>
    <row r="30" spans="1:2" ht="12.75">
      <c r="A30" t="s">
        <v>13</v>
      </c>
      <c r="B30">
        <v>0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7" sqref="B7"/>
    </sheetView>
  </sheetViews>
  <sheetFormatPr defaultColWidth="12.57421875" defaultRowHeight="12.75"/>
  <cols>
    <col min="1" max="1" width="11.57421875" style="0" customWidth="1"/>
    <col min="2" max="2" width="5.00390625" style="0" customWidth="1"/>
    <col min="3" max="3" width="12.28125" style="0" customWidth="1"/>
    <col min="4" max="16384" width="11.57421875" style="0" customWidth="1"/>
  </cols>
  <sheetData>
    <row r="1" spans="1:9" ht="12.75">
      <c r="A1" s="1" t="s">
        <v>38</v>
      </c>
      <c r="B1" s="1">
        <f>20-SUM(D6:D13)</f>
        <v>0</v>
      </c>
      <c r="C1" s="1" t="s">
        <v>1</v>
      </c>
      <c r="D1" s="1">
        <f>INT((B3-20)/4)-SUM(F6:F13)</f>
        <v>-4</v>
      </c>
      <c r="E1" s="1" t="s">
        <v>2</v>
      </c>
      <c r="F1" s="2">
        <f>G10+ROUNDUP(G11/5,0)</f>
        <v>4</v>
      </c>
      <c r="I1">
        <f>IF((B1)&lt;0,"TOO MANY STAT POINTS SPENT","")</f>
      </c>
    </row>
    <row r="2" spans="2:6" ht="12.75">
      <c r="B2" s="1"/>
      <c r="E2" t="s">
        <v>5</v>
      </c>
      <c r="F2" s="2">
        <f>G9+10</f>
        <v>13</v>
      </c>
    </row>
    <row r="3" spans="1:2" ht="12.75">
      <c r="A3" s="1" t="s">
        <v>6</v>
      </c>
      <c r="B3" s="2">
        <f>Sheet1!B3</f>
        <v>4</v>
      </c>
    </row>
    <row r="4" spans="2:7" ht="12.75">
      <c r="B4" t="s">
        <v>7</v>
      </c>
      <c r="D4" t="s">
        <v>8</v>
      </c>
      <c r="G4" t="s">
        <v>9</v>
      </c>
    </row>
    <row r="5" spans="2:8" ht="12.75"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10</v>
      </c>
      <c r="H5" t="s">
        <v>11</v>
      </c>
    </row>
    <row r="6" spans="1:8" ht="12.75">
      <c r="A6" t="s">
        <v>15</v>
      </c>
      <c r="B6" s="2">
        <f>(Sheet1!B6+Sheet1!D6*2)+(Sheet1!H6*(20))+Sheet1!F6*2</f>
        <v>30</v>
      </c>
      <c r="C6" s="5">
        <v>0.30000000000000004</v>
      </c>
      <c r="D6" s="1">
        <v>6</v>
      </c>
      <c r="E6">
        <v>7</v>
      </c>
      <c r="F6">
        <v>0</v>
      </c>
      <c r="G6" s="6">
        <f>MIN(80,INT((B6+D6*2)+(H6*(B$3-1)))+F6*2)</f>
        <v>45</v>
      </c>
      <c r="H6" s="5">
        <f>C6+E6/10</f>
        <v>1</v>
      </c>
    </row>
    <row r="7" spans="1:8" ht="12.75">
      <c r="A7" t="s">
        <v>16</v>
      </c>
      <c r="B7">
        <v>0</v>
      </c>
      <c r="C7" s="5">
        <v>0</v>
      </c>
      <c r="D7">
        <v>0</v>
      </c>
      <c r="E7">
        <v>0</v>
      </c>
      <c r="F7">
        <v>0</v>
      </c>
      <c r="G7" s="6">
        <f>MIN(40,INT((B7+D7)+(H7*(B$3-1)))+F7)</f>
        <v>0</v>
      </c>
      <c r="H7" s="5">
        <f>C7+E7/10</f>
        <v>0</v>
      </c>
    </row>
    <row r="8" spans="1:8" ht="12.75">
      <c r="A8" t="s">
        <v>17</v>
      </c>
      <c r="B8">
        <v>0</v>
      </c>
      <c r="C8" s="5">
        <v>0</v>
      </c>
      <c r="D8">
        <v>0</v>
      </c>
      <c r="E8">
        <v>0</v>
      </c>
      <c r="F8">
        <v>0</v>
      </c>
      <c r="G8" s="6">
        <f>MIN(40,INT((B8+D8)+(H8*(B$3-1)))+F8)</f>
        <v>0</v>
      </c>
      <c r="H8" s="5">
        <f>C8+E8/10</f>
        <v>0</v>
      </c>
    </row>
    <row r="9" spans="1:8" ht="12.75">
      <c r="A9" t="s">
        <v>18</v>
      </c>
      <c r="B9">
        <v>3</v>
      </c>
      <c r="C9" s="5">
        <v>0</v>
      </c>
      <c r="D9">
        <v>0</v>
      </c>
      <c r="E9">
        <v>0</v>
      </c>
      <c r="F9">
        <v>0</v>
      </c>
      <c r="G9" s="6">
        <f>MIN(40,INT((B9+D9)+(H9*(B$3-1)))+F9)</f>
        <v>3</v>
      </c>
      <c r="H9" s="5">
        <f>C9+E9/10</f>
        <v>0</v>
      </c>
    </row>
    <row r="10" spans="1:8" ht="12.75">
      <c r="A10" t="s">
        <v>19</v>
      </c>
      <c r="B10">
        <v>3</v>
      </c>
      <c r="C10" s="5">
        <v>0</v>
      </c>
      <c r="D10">
        <v>0</v>
      </c>
      <c r="E10">
        <v>0</v>
      </c>
      <c r="F10">
        <v>0</v>
      </c>
      <c r="G10" s="6">
        <f>MIN(40,INT((B10+D10)+(H10*(B$3-1)))+F10)</f>
        <v>3</v>
      </c>
      <c r="H10" s="5">
        <f>C10+E10/10</f>
        <v>0</v>
      </c>
    </row>
    <row r="11" spans="1:8" ht="12.75">
      <c r="A11" t="s">
        <v>20</v>
      </c>
      <c r="B11">
        <v>5</v>
      </c>
      <c r="C11" s="5">
        <v>0</v>
      </c>
      <c r="D11">
        <v>0</v>
      </c>
      <c r="E11">
        <v>0</v>
      </c>
      <c r="F11">
        <v>0</v>
      </c>
      <c r="G11" s="6">
        <f>MIN(40,INT((B11+D11)+(H11*(B$3-1)))+F11)</f>
        <v>5</v>
      </c>
      <c r="H11" s="5">
        <f>C11+E11/10</f>
        <v>0</v>
      </c>
    </row>
    <row r="12" spans="1:8" ht="12.75">
      <c r="A12" t="s">
        <v>21</v>
      </c>
      <c r="B12">
        <v>1</v>
      </c>
      <c r="C12" s="5">
        <v>0</v>
      </c>
      <c r="D12">
        <v>7</v>
      </c>
      <c r="E12">
        <v>5</v>
      </c>
      <c r="F12">
        <v>0</v>
      </c>
      <c r="G12" s="6">
        <f>MIN(40,INT((B12+D12)+(H12*(B$3-1)))+F12)</f>
        <v>9</v>
      </c>
      <c r="H12" s="5">
        <f>C12+E12/10</f>
        <v>0.5</v>
      </c>
    </row>
    <row r="13" spans="1:8" ht="12.75">
      <c r="A13" t="s">
        <v>22</v>
      </c>
      <c r="B13">
        <v>1</v>
      </c>
      <c r="C13" s="5">
        <v>0</v>
      </c>
      <c r="D13">
        <v>7</v>
      </c>
      <c r="E13">
        <v>5</v>
      </c>
      <c r="F13">
        <v>0</v>
      </c>
      <c r="G13" s="6">
        <f>MIN(40,INT((B13+D13)+(H13*(B$3-1)))+F13)</f>
        <v>9</v>
      </c>
      <c r="H13" s="5">
        <f>C13+E13/10</f>
        <v>0.5</v>
      </c>
    </row>
    <row r="14" spans="1:2" ht="12.75">
      <c r="A14" t="s">
        <v>23</v>
      </c>
      <c r="B14">
        <v>5</v>
      </c>
    </row>
    <row r="17" spans="9:10" ht="12.75">
      <c r="I17" s="1"/>
      <c r="J17" s="1"/>
    </row>
    <row r="29" ht="12.75">
      <c r="B29">
        <v>0</v>
      </c>
    </row>
    <row r="30" ht="12.75">
      <c r="B30">
        <v>0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2010-05-21T01:16:45Z</dcterms:created>
  <dcterms:modified xsi:type="dcterms:W3CDTF">2010-05-22T05:01:28Z</dcterms:modified>
  <cp:category/>
  <cp:version/>
  <cp:contentType/>
  <cp:contentStatus/>
  <cp:revision>2</cp:revision>
</cp:coreProperties>
</file>